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0730" windowHeight="11760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6" i="3"/>
  <c r="E5"/>
  <c r="B6"/>
  <c r="B7"/>
  <c r="B10" s="1"/>
  <c r="B5" i="2"/>
  <c r="B9" i="1"/>
  <c r="E5" s="1"/>
  <c r="B7"/>
  <c r="B5"/>
  <c r="E4" s="1"/>
  <c r="E6" l="1"/>
  <c r="E7" s="1"/>
</calcChain>
</file>

<file path=xl/sharedStrings.xml><?xml version="1.0" encoding="utf-8"?>
<sst xmlns="http://schemas.openxmlformats.org/spreadsheetml/2006/main" count="39" uniqueCount="39">
  <si>
    <t>Cost of Electricity in $/kWh</t>
  </si>
  <si>
    <t>Electrical Consumption of Each Fixture in W</t>
  </si>
  <si>
    <r>
      <rPr>
        <sz val="20"/>
        <color theme="1"/>
        <rFont val="Calibri"/>
        <family val="2"/>
        <scheme val="minor"/>
      </rPr>
      <t>Area of Room in m</t>
    </r>
    <r>
      <rPr>
        <vertAlign val="superscript"/>
        <sz val="20"/>
        <color theme="1"/>
        <rFont val="Calibri"/>
        <family val="2"/>
        <scheme val="minor"/>
      </rPr>
      <t>2</t>
    </r>
  </si>
  <si>
    <t>N.B. -- 1 ft² = 0.092903 m²</t>
  </si>
  <si>
    <t>SYRACUSE'S LPD CALCULATOR</t>
  </si>
  <si>
    <t>Total Number of Fixtures Currently In Room</t>
  </si>
  <si>
    <t>Total Number of Fixtures Actually Needed</t>
  </si>
  <si>
    <r>
      <t>Current Lighting Power Density in W/m</t>
    </r>
    <r>
      <rPr>
        <vertAlign val="superscript"/>
        <sz val="20"/>
        <color theme="1"/>
        <rFont val="Calibri"/>
        <family val="2"/>
        <scheme val="minor"/>
      </rPr>
      <t>2</t>
    </r>
  </si>
  <si>
    <t>LIGHTING POWER DENSITY</t>
  </si>
  <si>
    <t>COST</t>
  </si>
  <si>
    <t>Total Consumption of All Fixtures in W</t>
  </si>
  <si>
    <t>Total Cost to Light Room for Six Hours Currently</t>
  </si>
  <si>
    <t>Total Cost to Light Room for Six Hours with Desired LPD</t>
  </si>
  <si>
    <t>Savings Per School Day in $</t>
  </si>
  <si>
    <t>Savings Per School Year in $</t>
  </si>
  <si>
    <t>*Find this number at one of the following websites:</t>
  </si>
  <si>
    <t>http://lpd.ies.org/cgi-bin/lpd/lpdhome.pl</t>
  </si>
  <si>
    <t>http://resourcecenter.pnl.gov/cocoon/morf/ResourceCenter/dbimages/full/1427.jpg</t>
  </si>
  <si>
    <r>
      <t>Desired Lighting Power Density in W/m</t>
    </r>
    <r>
      <rPr>
        <vertAlign val="superscript"/>
        <sz val="20"/>
        <color theme="1"/>
        <rFont val="Calibri"/>
        <family val="2"/>
        <scheme val="minor"/>
      </rPr>
      <t xml:space="preserve">2 </t>
    </r>
    <r>
      <rPr>
        <sz val="24"/>
        <color theme="1"/>
        <rFont val="Calibri"/>
        <family val="2"/>
        <scheme val="minor"/>
      </rPr>
      <t>*</t>
    </r>
  </si>
  <si>
    <t>SYRACUSE'S R-VALUE CALCULATOR</t>
  </si>
  <si>
    <t>Temperature of Inside Surface in °C</t>
  </si>
  <si>
    <t>Temperature Difference in °C</t>
  </si>
  <si>
    <r>
      <t xml:space="preserve">Temperature of Outside Surface in </t>
    </r>
    <r>
      <rPr>
        <sz val="20"/>
        <color theme="1"/>
        <rFont val="Calibri"/>
        <family val="2"/>
      </rPr>
      <t>°C</t>
    </r>
  </si>
  <si>
    <t>NEED ADDITIONAL FORMULAE FROM TAITEM TO FINISH WORKSHEET</t>
  </si>
  <si>
    <t>SYRACUSE'S HEATING COST CALCULATOR</t>
  </si>
  <si>
    <t>ENERGY REQUIRED</t>
  </si>
  <si>
    <t>ENERGY COSTS</t>
  </si>
  <si>
    <t>Cost required to heat air in $</t>
  </si>
  <si>
    <t>Length of room in m</t>
  </si>
  <si>
    <t>Width of room in m</t>
  </si>
  <si>
    <t>Height of room in m</t>
  </si>
  <si>
    <t>Volume of Room in cubic meters</t>
  </si>
  <si>
    <t>Mass of Air in kilograms</t>
  </si>
  <si>
    <r>
      <t>Specific heat of Air in kJ/kg</t>
    </r>
    <r>
      <rPr>
        <sz val="20"/>
        <color theme="1"/>
        <rFont val="Calibri"/>
        <family val="2"/>
      </rPr>
      <t>·°C</t>
    </r>
  </si>
  <si>
    <t>Desired room temperature in °C</t>
  </si>
  <si>
    <t>Energy Required to heat Air in J</t>
  </si>
  <si>
    <t>Price per kWh of electricity in $</t>
  </si>
  <si>
    <t>Price per joule of natural gas in $</t>
  </si>
  <si>
    <t>Price per Therm of natural gas in $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</si>
</sst>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vertAlign val="superscript"/>
      <sz val="20"/>
      <color theme="1"/>
      <name val="Calibri"/>
      <family val="2"/>
      <scheme val="minor"/>
    </font>
    <font>
      <sz val="20"/>
      <color theme="1"/>
      <name val="Times New Roman"/>
      <family val="1"/>
    </font>
    <font>
      <u/>
      <sz val="11"/>
      <color theme="10"/>
      <name val="Calibri"/>
      <family val="2"/>
    </font>
    <font>
      <sz val="24"/>
      <color theme="1"/>
      <name val="Calibri"/>
      <family val="2"/>
      <scheme val="minor"/>
    </font>
    <font>
      <sz val="2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5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resourcecenter.pnl.gov/cocoon/morf/ResourceCenter/dbimages/full/1427.jpg" TargetMode="External"/><Relationship Id="rId1" Type="http://schemas.openxmlformats.org/officeDocument/2006/relationships/hyperlink" Target="http://lpd.ies.org/cgi-bin/lpd/lpdhome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4" sqref="A4"/>
    </sheetView>
  </sheetViews>
  <sheetFormatPr defaultRowHeight="15"/>
  <cols>
    <col min="1" max="1" width="70.7109375" customWidth="1"/>
    <col min="2" max="2" width="19.42578125" customWidth="1"/>
    <col min="3" max="3" width="7.85546875" customWidth="1"/>
    <col min="4" max="4" width="80.85546875" customWidth="1"/>
    <col min="5" max="5" width="17.42578125" customWidth="1"/>
    <col min="6" max="6" width="9.85546875" customWidth="1"/>
  </cols>
  <sheetData>
    <row r="1" spans="1:5" ht="26.25">
      <c r="A1" s="3" t="s">
        <v>8</v>
      </c>
      <c r="D1" s="3" t="s">
        <v>9</v>
      </c>
    </row>
    <row r="2" spans="1:5" ht="26.25">
      <c r="A2" s="3"/>
      <c r="D2" s="4"/>
    </row>
    <row r="3" spans="1:5" ht="26.25">
      <c r="A3" s="3" t="s">
        <v>1</v>
      </c>
      <c r="B3" s="6">
        <v>23</v>
      </c>
      <c r="D3" s="3" t="s">
        <v>0</v>
      </c>
      <c r="E3" s="6">
        <v>0.15</v>
      </c>
    </row>
    <row r="4" spans="1:5" ht="26.25">
      <c r="A4" s="3" t="s">
        <v>5</v>
      </c>
      <c r="B4" s="6">
        <v>27</v>
      </c>
      <c r="D4" s="5" t="s">
        <v>11</v>
      </c>
      <c r="E4" s="6">
        <f>(((E3/1000)*(B5))*6)</f>
        <v>0.55889999999999995</v>
      </c>
    </row>
    <row r="5" spans="1:5" ht="26.25">
      <c r="A5" s="3" t="s">
        <v>10</v>
      </c>
      <c r="B5" s="6">
        <f>(B3*B4)</f>
        <v>621</v>
      </c>
      <c r="D5" s="5" t="s">
        <v>12</v>
      </c>
      <c r="E5" s="6">
        <f>((((E3/1000)*(B9*B3)))*6)</f>
        <v>0.12869999999999998</v>
      </c>
    </row>
    <row r="6" spans="1:5" ht="29.25">
      <c r="A6" s="3" t="s">
        <v>2</v>
      </c>
      <c r="B6" s="6">
        <v>100</v>
      </c>
      <c r="D6" s="7" t="s">
        <v>13</v>
      </c>
      <c r="E6" s="8">
        <f>(E4-E5)</f>
        <v>0.43019999999999997</v>
      </c>
    </row>
    <row r="7" spans="1:5" ht="29.25">
      <c r="A7" s="3" t="s">
        <v>7</v>
      </c>
      <c r="B7" s="6">
        <f>(B5/B6)</f>
        <v>6.21</v>
      </c>
      <c r="D7" s="7" t="s">
        <v>14</v>
      </c>
      <c r="E7" s="8">
        <f>(E6*180)</f>
        <v>77.435999999999993</v>
      </c>
    </row>
    <row r="8" spans="1:5" ht="31.5">
      <c r="A8" s="3" t="s">
        <v>18</v>
      </c>
      <c r="B8" s="6">
        <v>1.43</v>
      </c>
      <c r="E8" s="1"/>
    </row>
    <row r="9" spans="1:5" ht="26.25">
      <c r="A9" s="3" t="s">
        <v>6</v>
      </c>
      <c r="B9" s="6">
        <f>(B8*B6)/B3</f>
        <v>6.2173913043478262</v>
      </c>
    </row>
    <row r="11" spans="1:5" ht="26.25">
      <c r="A11" s="2" t="s">
        <v>4</v>
      </c>
      <c r="B11" s="1"/>
    </row>
    <row r="12" spans="1:5" ht="26.25">
      <c r="B12" s="1"/>
      <c r="D12" s="1" t="s">
        <v>3</v>
      </c>
    </row>
    <row r="13" spans="1:5" ht="26.25">
      <c r="D13" s="1" t="s">
        <v>15</v>
      </c>
    </row>
    <row r="14" spans="1:5">
      <c r="D14" s="9" t="s">
        <v>16</v>
      </c>
    </row>
    <row r="15" spans="1:5">
      <c r="D15" s="9" t="s">
        <v>17</v>
      </c>
    </row>
  </sheetData>
  <hyperlinks>
    <hyperlink ref="D14" r:id="rId1"/>
    <hyperlink ref="D15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2:B17"/>
  <sheetViews>
    <sheetView workbookViewId="0">
      <selection activeCell="E18" sqref="E18"/>
    </sheetView>
  </sheetViews>
  <sheetFormatPr defaultRowHeight="15"/>
  <cols>
    <col min="1" max="1" width="71.5703125" customWidth="1"/>
  </cols>
  <sheetData>
    <row r="2" spans="1:2" ht="26.25">
      <c r="B2" s="1"/>
    </row>
    <row r="3" spans="1:2" ht="26.25">
      <c r="A3" s="1" t="s">
        <v>22</v>
      </c>
      <c r="B3" s="1">
        <v>29</v>
      </c>
    </row>
    <row r="4" spans="1:2" ht="26.25">
      <c r="A4" s="1" t="s">
        <v>20</v>
      </c>
      <c r="B4" s="1">
        <v>17</v>
      </c>
    </row>
    <row r="5" spans="1:2" ht="26.25">
      <c r="A5" s="1" t="s">
        <v>21</v>
      </c>
      <c r="B5" s="1">
        <f>(B3-B4)</f>
        <v>12</v>
      </c>
    </row>
    <row r="6" spans="1:2" ht="26.25">
      <c r="B6" s="1"/>
    </row>
    <row r="7" spans="1:2" ht="26.25">
      <c r="B7" s="1"/>
    </row>
    <row r="8" spans="1:2" ht="26.25">
      <c r="B8" s="1"/>
    </row>
    <row r="9" spans="1:2">
      <c r="A9" t="s">
        <v>23</v>
      </c>
    </row>
    <row r="17" spans="1:1" ht="26.25">
      <c r="A17" s="2" t="s">
        <v>19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D8" sqref="D8"/>
    </sheetView>
  </sheetViews>
  <sheetFormatPr defaultRowHeight="15"/>
  <cols>
    <col min="1" max="1" width="53.85546875" customWidth="1"/>
    <col min="2" max="2" width="22.42578125" customWidth="1"/>
    <col min="3" max="3" width="8" customWidth="1"/>
    <col min="4" max="4" width="57" customWidth="1"/>
    <col min="5" max="5" width="26" customWidth="1"/>
  </cols>
  <sheetData>
    <row r="1" spans="1:5" ht="26.25">
      <c r="A1" s="3" t="s">
        <v>25</v>
      </c>
      <c r="B1" s="1"/>
      <c r="D1" s="3" t="s">
        <v>26</v>
      </c>
      <c r="E1" s="1"/>
    </row>
    <row r="2" spans="1:5" ht="26.25">
      <c r="A2" s="3"/>
      <c r="B2" s="1"/>
      <c r="D2" s="3"/>
      <c r="E2" s="1"/>
    </row>
    <row r="3" spans="1:5" ht="26.25">
      <c r="A3" s="3" t="s">
        <v>28</v>
      </c>
      <c r="B3" s="8">
        <v>10</v>
      </c>
      <c r="D3" s="3" t="s">
        <v>36</v>
      </c>
      <c r="E3" s="8">
        <v>0.15</v>
      </c>
    </row>
    <row r="4" spans="1:5" ht="26.25">
      <c r="A4" s="3" t="s">
        <v>29</v>
      </c>
      <c r="B4" s="8">
        <v>20</v>
      </c>
      <c r="D4" s="3" t="s">
        <v>38</v>
      </c>
      <c r="E4" s="8">
        <v>0.95199999999999996</v>
      </c>
    </row>
    <row r="5" spans="1:5" ht="26.25">
      <c r="A5" s="3" t="s">
        <v>30</v>
      </c>
      <c r="B5" s="8">
        <v>4</v>
      </c>
      <c r="D5" s="3" t="s">
        <v>37</v>
      </c>
      <c r="E5" s="8">
        <f>(E4/105500000)</f>
        <v>9.0236966824644538E-9</v>
      </c>
    </row>
    <row r="6" spans="1:5" ht="26.25">
      <c r="A6" s="3" t="s">
        <v>31</v>
      </c>
      <c r="B6" s="8">
        <f>(B5*B4*B3)</f>
        <v>800</v>
      </c>
      <c r="D6" s="3" t="s">
        <v>27</v>
      </c>
      <c r="E6" s="8">
        <f>(E5*B10)</f>
        <v>4.3711689099526052E-2</v>
      </c>
    </row>
    <row r="7" spans="1:5" ht="26.25">
      <c r="A7" s="3" t="s">
        <v>32</v>
      </c>
      <c r="B7" s="8">
        <f>(1.205*B6)</f>
        <v>964</v>
      </c>
      <c r="D7" s="1"/>
      <c r="E7" s="1"/>
    </row>
    <row r="8" spans="1:5" ht="26.25">
      <c r="A8" s="3" t="s">
        <v>33</v>
      </c>
      <c r="B8" s="8">
        <v>1.0049999999999999</v>
      </c>
      <c r="D8" s="1"/>
      <c r="E8" s="1"/>
    </row>
    <row r="9" spans="1:5" ht="26.25">
      <c r="A9" s="3" t="s">
        <v>34</v>
      </c>
      <c r="B9" s="8">
        <v>23</v>
      </c>
      <c r="D9" s="1"/>
      <c r="E9" s="1"/>
    </row>
    <row r="10" spans="1:5" ht="26.25">
      <c r="A10" s="3" t="s">
        <v>35</v>
      </c>
      <c r="B10" s="8">
        <f>(B7*B8*(B9-18))*1000</f>
        <v>4844099.9999999991</v>
      </c>
      <c r="D10" s="1"/>
      <c r="E10" s="1"/>
    </row>
    <row r="19" spans="2:5" ht="26.25">
      <c r="B19" s="2"/>
    </row>
    <row r="21" spans="2:5" ht="26.25">
      <c r="E21" s="2" t="s">
        <v>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Owner</cp:lastModifiedBy>
  <dcterms:created xsi:type="dcterms:W3CDTF">2011-08-08T00:33:14Z</dcterms:created>
  <dcterms:modified xsi:type="dcterms:W3CDTF">2011-12-12T12:57:22Z</dcterms:modified>
</cp:coreProperties>
</file>